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225" activeTab="0"/>
  </bookViews>
  <sheets>
    <sheet name="Travel" sheetId="1" r:id="rId1"/>
    <sheet name="Hospitality" sheetId="2" r:id="rId2"/>
    <sheet name="Other" sheetId="3" r:id="rId3"/>
    <sheet name="Gifts" sheetId="4" r:id="rId4"/>
  </sheets>
  <definedNames>
    <definedName name="_xlnm.Print_Area" localSheetId="1">'Hospitality'!$A$2:$E$34</definedName>
  </definedNames>
  <calcPr fullCalcOnLoad="1"/>
</workbook>
</file>

<file path=xl/sharedStrings.xml><?xml version="1.0" encoding="utf-8"?>
<sst xmlns="http://schemas.openxmlformats.org/spreadsheetml/2006/main" count="350" uniqueCount="138">
  <si>
    <t>International Travel</t>
  </si>
  <si>
    <t>Credit Card expenses</t>
  </si>
  <si>
    <t>Date</t>
  </si>
  <si>
    <t>Amount (NZ$)</t>
  </si>
  <si>
    <t xml:space="preserve">Purpose (eg, attending conference on...) </t>
  </si>
  <si>
    <t>Nature (eg, hotel costs, travel, etc)</t>
  </si>
  <si>
    <t>Location/s</t>
  </si>
  <si>
    <t>non-Credit Card expenses</t>
  </si>
  <si>
    <t>DomesticTravel</t>
  </si>
  <si>
    <t>Domestic Travel</t>
  </si>
  <si>
    <t>Total travel expenses 
for the 6-monthly period</t>
  </si>
  <si>
    <t>Hospitality provided</t>
  </si>
  <si>
    <t xml:space="preserve">Purpose (eg, hosting delegation from ...) </t>
  </si>
  <si>
    <t>Nature</t>
  </si>
  <si>
    <t>Total hospitality expenses for the 6-monthly period</t>
  </si>
  <si>
    <t>Other</t>
  </si>
  <si>
    <t xml:space="preserve">Purpose (eg, farewell for long-serving staff members) </t>
  </si>
  <si>
    <t>Location</t>
  </si>
  <si>
    <t>Total other expenses for the 6-monthly period</t>
  </si>
  <si>
    <t>Gifts &amp; Hospitality accepted (over $100 in estimated value)</t>
  </si>
  <si>
    <t>To include such items as meals, tickets to events, gifts from overseas counterparts, travel or accommodation (including that accepted by immediate family members).</t>
  </si>
  <si>
    <t xml:space="preserve">Gifts  </t>
  </si>
  <si>
    <t>Description</t>
  </si>
  <si>
    <t xml:space="preserve">Offered by </t>
  </si>
  <si>
    <t>Estimated value (NZ$)</t>
  </si>
  <si>
    <t>Hospitality</t>
  </si>
  <si>
    <t>Offered by</t>
  </si>
  <si>
    <t xml:space="preserve">Estimated value (NZ$) </t>
  </si>
  <si>
    <t>Name of CE  : Stephen Wainwright</t>
  </si>
  <si>
    <t>Name of organisation : Creative New Zealand</t>
  </si>
  <si>
    <t>Period 01/07/2012 - 31/12/2012</t>
  </si>
  <si>
    <t>WLG</t>
  </si>
  <si>
    <t>Attending Edinburgh International Culture Summit, 13-14 August</t>
  </si>
  <si>
    <t xml:space="preserve">USA Waiver Visa - transit, stop over in LA on route to UK </t>
  </si>
  <si>
    <t>AKL Airbus - Airport to city</t>
  </si>
  <si>
    <t>AKL</t>
  </si>
  <si>
    <t>Red Zone Bus Tour</t>
  </si>
  <si>
    <t>CHC</t>
  </si>
  <si>
    <t>Breakfast Saturday 3 November</t>
  </si>
  <si>
    <t>Auckland visit 30 July - 2 August: stakeholder meetings,attended Auckland Theatre Company production, meetings with AKL staff and Arts Council Chair, attended NZ Book Awards event.</t>
  </si>
  <si>
    <t>Lunch SW - Auckland trip 30 July - 2 August</t>
  </si>
  <si>
    <t>Breakfast meeting: SW, Senior Manager Arts Funding and GM NZ NBR Opera</t>
  </si>
  <si>
    <t>Breakfast meeting: SW and Executive Director, NZ International Arts Festival</t>
  </si>
  <si>
    <t>Taxi - Auckland trip 30 July - 2 August</t>
  </si>
  <si>
    <t>Bus - from Meeting into city</t>
  </si>
  <si>
    <t>Daily Allowance (Breakfast, Lunch, Dinner &amp; Incidentals)</t>
  </si>
  <si>
    <t>Daily Allowance (Dinner &amp; Incidentals)</t>
  </si>
  <si>
    <t>Daily Allowance (Breakfast, Dinner &amp; Incidentals)</t>
  </si>
  <si>
    <t>Accomodation Allowance for staying privately</t>
  </si>
  <si>
    <t>Daily Allowance (Breakfast, Incidentals)</t>
  </si>
  <si>
    <t>Daily Allowance (Breakfast, Lunch &amp; Incidentals)</t>
  </si>
  <si>
    <t>Auckand visit: stakeholder meetings, attended NZ NBR Opera performance and Auckland Theatre Company production, Auckland Gallery HOME AKL exhibition, meetings with Arts Board Chair, Arts Council Chair, CNZ AKL staff</t>
  </si>
  <si>
    <t>Daily Allowance (Breakfast)</t>
  </si>
  <si>
    <t>Lunch Meeting: SW and Senior Manager, Arts Funding</t>
  </si>
  <si>
    <t>Meeting; SW, Senior Manager Arts Funding and The Physics Room Chair and board members</t>
  </si>
  <si>
    <t>Lunch: SW and Senior Manager, Arts Funding - staying in ChCh on Saturday to attend Christchurch Symphony Orchestra performance</t>
  </si>
  <si>
    <t>Taxi to Wellington airport</t>
  </si>
  <si>
    <t>Taxi from Wellington airport to city</t>
  </si>
  <si>
    <t>Return to WLG from Auckland visit</t>
  </si>
  <si>
    <t>Accomodation Allowance for staying privately, daily allowance (incidentals)</t>
  </si>
  <si>
    <t>Hawkes Bay</t>
  </si>
  <si>
    <t xml:space="preserve">milage: 500 kms @.74 per km </t>
  </si>
  <si>
    <r>
      <t xml:space="preserve">Auckand visit: 17-19 October -  attended NZ NBR Opera 2013 season launch event, attended </t>
    </r>
    <r>
      <rPr>
        <i/>
        <sz val="10"/>
        <rFont val="Arial"/>
        <family val="2"/>
      </rPr>
      <t>Third Person Tense</t>
    </r>
    <r>
      <rPr>
        <sz val="10"/>
        <rFont val="Arial"/>
        <family val="2"/>
      </rPr>
      <t xml:space="preserve"> at Basement Theatre, meetings with staff and working from AKL office, attended performance of </t>
    </r>
    <r>
      <rPr>
        <i/>
        <sz val="10"/>
        <rFont val="Arial"/>
        <family val="2"/>
      </rPr>
      <t xml:space="preserve">Mary Poppins </t>
    </r>
    <r>
      <rPr>
        <sz val="10"/>
        <rFont val="Arial"/>
        <family val="2"/>
      </rPr>
      <t>at Civic Theatre, hosted by Dame Jenny Gibbs</t>
    </r>
  </si>
  <si>
    <t>Auckand visit: 17-19 October</t>
  </si>
  <si>
    <t>Auckland visit 30 July - 2 August</t>
  </si>
  <si>
    <t>Auckand visit: 25-27 September -  stakeholder meetings, attended NZ NBR Opera performance and Auckland Theatre Company production, Auckland Gallery HOME AKL exhibition, meetings with Arts Board Chair, Arts Council Chair, CNZ AKL staff</t>
  </si>
  <si>
    <t xml:space="preserve">Auckand visit: 25-27 September </t>
  </si>
  <si>
    <t>Daily Allowance (Breakfast &amp; incidentals)</t>
  </si>
  <si>
    <t>Auckland visit: 31 October - attended meeting at AUT Manakau Campus and Auckland Festival 2013 launch event</t>
  </si>
  <si>
    <r>
      <t xml:space="preserve">Christchurch visit: 1-3 November - stakeholder meetings,  meetings with Senior Manager Arts Funding with The Physics Room, CSO, CCC and Court Theatre, Red Zone Bus tour, visited ChCh gallaries and exhibitions, attended Court Theatre performance and CSO concert </t>
    </r>
    <r>
      <rPr>
        <i/>
        <sz val="10"/>
        <rFont val="Arial"/>
        <family val="2"/>
      </rPr>
      <t xml:space="preserve">Last Night of the Proms </t>
    </r>
    <r>
      <rPr>
        <sz val="10"/>
        <rFont val="Arial"/>
        <family val="2"/>
      </rPr>
      <t>and function after concert</t>
    </r>
    <r>
      <rPr>
        <i/>
        <sz val="10"/>
        <rFont val="Arial"/>
        <family val="2"/>
      </rPr>
      <t>.</t>
    </r>
  </si>
  <si>
    <t>Daily Allowance (incidentals)</t>
  </si>
  <si>
    <t>Christchurch visit: 1-3 November</t>
  </si>
  <si>
    <t>Attend meeting at NZ on Air, Cambridge Tce</t>
  </si>
  <si>
    <t>FCm Travel: Air Nz airfare Wlg-Akl-Wlg + booking fee</t>
  </si>
  <si>
    <t>Attending Edinburgh International Culture Summit, 13-14 August, Meetings with Edinburgh Festivals management, attended Festival events</t>
  </si>
  <si>
    <t>UK</t>
  </si>
  <si>
    <t>Taxi in Auckland to meetings</t>
  </si>
  <si>
    <t>Taxi in Auckland to Airport</t>
  </si>
  <si>
    <t>Returning home from attending Edinburgh International Culture Summit, 13-14 August, Meetings with Edinburgh Festivals management, attended Festival events</t>
  </si>
  <si>
    <t>Taxi in Wellington to meetings</t>
  </si>
  <si>
    <t>Taxi in Wellington to function</t>
  </si>
  <si>
    <t>Attended exhibition opening at Te Papa</t>
  </si>
  <si>
    <t>Meeting with Minister, Arts Culture and Heritage</t>
  </si>
  <si>
    <t>Taxi to Wellington airport (flying to ChCh)</t>
  </si>
  <si>
    <t>Returing home from ChCh visit</t>
  </si>
  <si>
    <t>Taxi to Wellington airport (flying to Auckland)</t>
  </si>
  <si>
    <t>Taxi to Auckland airport (return to Wellington)</t>
  </si>
  <si>
    <t>Christchurch visit: 13- 14 September - meetings with CCC, CERA , attended exhibition opening and 2012 NZ IceFest opening event</t>
  </si>
  <si>
    <t>Fcm Travel: Air Nz airfare Wlg-CHC-Wlg + booking fee</t>
  </si>
  <si>
    <t xml:space="preserve">Christchurch visit: 13- 14 September </t>
  </si>
  <si>
    <t>Auckland visit: 31 October - ChCh visit 1-3 November</t>
  </si>
  <si>
    <t>AKL/CHC</t>
  </si>
  <si>
    <t>FCM Travel: 1 night accommodation Heartland Hotel</t>
  </si>
  <si>
    <t>Christchurch visit: 13- 14 September - acommodation</t>
  </si>
  <si>
    <t>FcM Travel: airfare Wlg-Akl-Wlg + booking fee</t>
  </si>
  <si>
    <t>Taxi to Auckland airport (flying to ChCh)</t>
  </si>
  <si>
    <t>Akl</t>
  </si>
  <si>
    <t>Return to WLG from Christchurch visit</t>
  </si>
  <si>
    <t>Taxi in Christchurch to concert</t>
  </si>
  <si>
    <t>Attending CSO concert and function</t>
  </si>
  <si>
    <t>Taxi in Wellington to home following concert</t>
  </si>
  <si>
    <t>Attended Choirs Aotearoa concert at Parliament</t>
  </si>
  <si>
    <t>Taxi in Wellington to home following Awards event</t>
  </si>
  <si>
    <t>Attended 2012 Arts Pasifika Awards event at St James Theatre</t>
  </si>
  <si>
    <t>Christchurch visit: 1-3 November - accommodation</t>
  </si>
  <si>
    <t>FcM Travel: 2 nights accommodation at Addington Stadium Motel + booking fee</t>
  </si>
  <si>
    <t>FcM Travel: Air NZ flights Wlg-Akl-Wlg + booking fee</t>
  </si>
  <si>
    <r>
      <t xml:space="preserve">Auckland visit: 4-6 December - attended Pacific arts fono at Mangere Arts Centre, meetings with Sam Elworthy, Wayne Pickup CE NZ Lotteries, board to baord meeting with NZ NBR Opera, work from Auckland office, attended performance of </t>
    </r>
    <r>
      <rPr>
        <i/>
        <sz val="10"/>
        <rFont val="Arial"/>
        <family val="2"/>
      </rPr>
      <t>Munted</t>
    </r>
    <r>
      <rPr>
        <sz val="10"/>
        <rFont val="Arial"/>
        <family val="2"/>
      </rPr>
      <t xml:space="preserve"> at Basement Theatre, dinner with Arts Council and Arts Board Chairs.</t>
    </r>
  </si>
  <si>
    <t>Top up Snapper Card - Wellington Bus service</t>
  </si>
  <si>
    <t>Miscellaneous travel to meetings in Wellington</t>
  </si>
  <si>
    <t xml:space="preserve">Christchurch visit: 17-18 December </t>
  </si>
  <si>
    <t>Daily Allowance (Breakfast, Lunch, &amp; Incidentals)</t>
  </si>
  <si>
    <t>Daily Allowance (Incidentals)</t>
  </si>
  <si>
    <t xml:space="preserve">Christchurch visit: 17-18 December - attended Court Theatre production, meetings with CCC and Court Theatre, staff meeting, lunch with ChCh staff </t>
  </si>
  <si>
    <t>Chief executive expenses, gifts and hospitality for the six months to 31 December 2012.</t>
  </si>
  <si>
    <t>Economist subscription</t>
  </si>
  <si>
    <t>online - London</t>
  </si>
  <si>
    <t>Train ticket - London (UK) to Edinburgh (Scotland)</t>
  </si>
  <si>
    <t>online booking for UK travel</t>
  </si>
  <si>
    <t>Attending Chch Symphony Orchestra concert that evening</t>
  </si>
  <si>
    <t>Meeting SW + Leigh Redshaw, Administrator, Auckland Regional Amenities Funding Board</t>
  </si>
  <si>
    <t>Taxi Auckland CBD to Auckland airport</t>
  </si>
  <si>
    <t>Attended presentation of Te Waka Toi's 'Te Tohu Aroha mō Te Arikinui Dame Te Ataitangikaahu' award to Dr Timoti Karetu at the Waimarama Marae, Heretaunga, Hawkes Bar</t>
  </si>
  <si>
    <t>Attended presentation of Te Waka Toi's 'Te Tohu Aroha mō Te Arikinui Dame Te Ataitangikaah' award to Dr Timoti Karetu at the Waimarama Marae, Heretaunga, Hawkes Bar</t>
  </si>
  <si>
    <t xml:space="preserve">Taxi from Akl airport to ASB Trust </t>
  </si>
  <si>
    <t>FcM Travel: ANZ airfare Wlg-Akl-Chc-Wlg + booking fees</t>
  </si>
  <si>
    <t>Taxi to Christchurch airport (return flight to Wellington)</t>
  </si>
  <si>
    <t>Taxi from Akl airport to accommodation</t>
  </si>
  <si>
    <t>Auckland visit: 4 - 6 December</t>
  </si>
  <si>
    <t>FcM Travel: Air NZ flights Wlg-Chc-Wlg + booking fee</t>
  </si>
  <si>
    <t>FcM Travel: 2 nights accommodation at Chch Heartland Hotel</t>
  </si>
  <si>
    <t>FcM Travel - AirNZ airfare Wlg-Akl-Lhr-Akl-Wlg</t>
  </si>
  <si>
    <t>FcM Travel - British Airways flight from Edinburgh to London on 16 Aug 2012</t>
  </si>
  <si>
    <t>Daily allowance from 9 Aug to 16 Aug 2012 (GBP 535.00)</t>
  </si>
  <si>
    <t>FCM Travel: 4 nights accommodation in Edinburgh George Hotel</t>
  </si>
  <si>
    <t>Valley Flyer - bus to airport</t>
  </si>
  <si>
    <t>Christchurch visit: 17-18 December - accommodation</t>
  </si>
  <si>
    <t>Auckand visit: 25-27 September -  stakeholder meetings, attended NZ NBR Opera performance and Auckland Theatre Company productions, Auckland Gallery HOME AKL exhibition, meetings with Arts Board Chair, Arts Council Chair, CNZ AKL staff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</si>
</sst>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s>
  <fonts count="49">
    <font>
      <sz val="10"/>
      <color theme="1"/>
      <name val="Arial"/>
      <family val="2"/>
    </font>
    <font>
      <sz val="11"/>
      <color indexed="8"/>
      <name val="Calibri"/>
      <family val="2"/>
    </font>
    <font>
      <b/>
      <sz val="10"/>
      <color indexed="8"/>
      <name val="Arial"/>
      <family val="2"/>
    </font>
    <font>
      <b/>
      <i/>
      <sz val="12"/>
      <color indexed="8"/>
      <name val="Arial"/>
      <family val="2"/>
    </font>
    <font>
      <b/>
      <sz val="12"/>
      <color indexed="8"/>
      <name val="Arial"/>
      <family val="2"/>
    </font>
    <font>
      <b/>
      <sz val="14"/>
      <color indexed="8"/>
      <name val="Arial"/>
      <family val="2"/>
    </font>
    <font>
      <b/>
      <i/>
      <sz val="11"/>
      <color indexed="8"/>
      <name val="Arial"/>
      <family val="2"/>
    </font>
    <font>
      <i/>
      <sz val="11"/>
      <color indexed="8"/>
      <name val="Arial"/>
      <family val="2"/>
    </font>
    <font>
      <b/>
      <sz val="16"/>
      <color indexed="8"/>
      <name val="Arial"/>
      <family val="2"/>
    </font>
    <font>
      <sz val="10"/>
      <color indexed="8"/>
      <name val="Arial"/>
      <family val="2"/>
    </font>
    <font>
      <sz val="10"/>
      <color indexed="10"/>
      <name val="Arial"/>
      <family val="2"/>
    </font>
    <font>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46"/>
        <bgColor indexed="64"/>
      </patternFill>
    </fill>
    <fill>
      <patternFill patternType="solid">
        <fgColor theme="0" tint="-0.24997000396251678"/>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Border="1" applyAlignment="1">
      <alignment wrapText="1"/>
    </xf>
    <xf numFmtId="0" fontId="3" fillId="33" borderId="11" xfId="0" applyFont="1" applyFill="1" applyBorder="1" applyAlignment="1">
      <alignment wrapText="1"/>
    </xf>
    <xf numFmtId="0" fontId="3" fillId="34" borderId="11" xfId="0" applyFont="1" applyFill="1" applyBorder="1" applyAlignment="1">
      <alignment wrapText="1"/>
    </xf>
    <xf numFmtId="0" fontId="0" fillId="35" borderId="11" xfId="0" applyFill="1" applyBorder="1" applyAlignment="1">
      <alignment wrapText="1"/>
    </xf>
    <xf numFmtId="0" fontId="2" fillId="0" borderId="10" xfId="0" applyFont="1" applyBorder="1" applyAlignment="1">
      <alignment wrapText="1"/>
    </xf>
    <xf numFmtId="0" fontId="0" fillId="35" borderId="11" xfId="0" applyFill="1" applyBorder="1" applyAlignment="1">
      <alignment/>
    </xf>
    <xf numFmtId="0" fontId="2" fillId="35" borderId="11" xfId="0" applyFont="1" applyFill="1" applyBorder="1" applyAlignment="1">
      <alignment/>
    </xf>
    <xf numFmtId="0" fontId="6" fillId="35" borderId="11" xfId="0" applyFont="1" applyFill="1" applyBorder="1" applyAlignment="1">
      <alignment horizontal="justify" wrapText="1"/>
    </xf>
    <xf numFmtId="0" fontId="2" fillId="0" borderId="12" xfId="0" applyFont="1" applyBorder="1" applyAlignment="1">
      <alignment wrapText="1"/>
    </xf>
    <xf numFmtId="0" fontId="0" fillId="33" borderId="11" xfId="0" applyFill="1" applyBorder="1" applyAlignment="1">
      <alignment/>
    </xf>
    <xf numFmtId="0" fontId="6" fillId="35" borderId="11" xfId="0" applyFont="1" applyFill="1" applyBorder="1" applyAlignment="1">
      <alignment horizontal="left" wrapText="1"/>
    </xf>
    <xf numFmtId="0" fontId="0" fillId="0" borderId="0" xfId="0" applyAlignment="1">
      <alignment vertical="center"/>
    </xf>
    <xf numFmtId="0" fontId="3" fillId="36" borderId="11" xfId="0" applyFont="1" applyFill="1" applyBorder="1" applyAlignment="1">
      <alignment wrapText="1"/>
    </xf>
    <xf numFmtId="0" fontId="0" fillId="36" borderId="0" xfId="0" applyFill="1" applyAlignment="1">
      <alignment/>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4" fillId="0" borderId="11" xfId="0" applyFont="1" applyBorder="1" applyAlignment="1">
      <alignment wrapText="1"/>
    </xf>
    <xf numFmtId="0" fontId="7" fillId="0" borderId="11" xfId="0" applyFont="1" applyBorder="1" applyAlignment="1">
      <alignment horizontal="justify" vertical="center"/>
    </xf>
    <xf numFmtId="0" fontId="0" fillId="0" borderId="11" xfId="0" applyBorder="1" applyAlignment="1">
      <alignment vertical="center"/>
    </xf>
    <xf numFmtId="0" fontId="46" fillId="0" borderId="0" xfId="0" applyFont="1" applyAlignment="1">
      <alignment/>
    </xf>
    <xf numFmtId="0" fontId="4" fillId="0" borderId="11" xfId="0" applyFont="1" applyBorder="1" applyAlignment="1">
      <alignment wrapText="1"/>
    </xf>
    <xf numFmtId="15" fontId="0" fillId="0" borderId="0" xfId="0" applyNumberFormat="1" applyAlignment="1">
      <alignment wrapText="1"/>
    </xf>
    <xf numFmtId="14" fontId="0" fillId="0" borderId="0" xfId="0" applyNumberFormat="1" applyAlignment="1">
      <alignment wrapText="1"/>
    </xf>
    <xf numFmtId="44" fontId="47" fillId="0" borderId="0" xfId="44" applyFont="1" applyAlignment="1">
      <alignment wrapText="1"/>
    </xf>
    <xf numFmtId="44" fontId="47" fillId="0" borderId="0" xfId="0" applyNumberFormat="1" applyFont="1" applyAlignment="1">
      <alignment wrapText="1"/>
    </xf>
    <xf numFmtId="0" fontId="0" fillId="37" borderId="0" xfId="0" applyFill="1" applyAlignment="1">
      <alignment wrapText="1"/>
    </xf>
    <xf numFmtId="0" fontId="48" fillId="0" borderId="0" xfId="0" applyFont="1" applyAlignment="1">
      <alignment wrapText="1"/>
    </xf>
    <xf numFmtId="0" fontId="48" fillId="0" borderId="0" xfId="0" applyFont="1" applyFill="1" applyAlignment="1">
      <alignment wrapText="1"/>
    </xf>
    <xf numFmtId="0" fontId="48" fillId="0" borderId="0" xfId="0" applyFont="1" applyFill="1" applyAlignment="1">
      <alignment/>
    </xf>
    <xf numFmtId="0" fontId="48" fillId="0" borderId="0" xfId="0" applyFont="1" applyAlignment="1">
      <alignment/>
    </xf>
    <xf numFmtId="0" fontId="2" fillId="0" borderId="0" xfId="0" applyFont="1" applyBorder="1" applyAlignment="1">
      <alignment wrapText="1"/>
    </xf>
    <xf numFmtId="164" fontId="0" fillId="0" borderId="0" xfId="0" applyNumberFormat="1" applyAlignment="1">
      <alignment wrapText="1"/>
    </xf>
    <xf numFmtId="0" fontId="48" fillId="0" borderId="0" xfId="0" applyFont="1" applyFill="1" applyBorder="1" applyAlignment="1">
      <alignment wrapText="1"/>
    </xf>
    <xf numFmtId="15" fontId="11" fillId="0" borderId="0" xfId="0" applyNumberFormat="1" applyFont="1" applyFill="1" applyAlignment="1">
      <alignment wrapText="1"/>
    </xf>
    <xf numFmtId="0" fontId="11" fillId="0" borderId="0" xfId="0" applyFont="1" applyFill="1" applyAlignment="1">
      <alignment wrapText="1"/>
    </xf>
    <xf numFmtId="0" fontId="11" fillId="0" borderId="0" xfId="0" applyFont="1" applyAlignment="1">
      <alignment wrapText="1"/>
    </xf>
    <xf numFmtId="15" fontId="11" fillId="0" borderId="0" xfId="0" applyNumberFormat="1" applyFont="1" applyAlignment="1">
      <alignment wrapText="1"/>
    </xf>
    <xf numFmtId="0" fontId="11" fillId="0" borderId="0" xfId="0" applyFont="1" applyFill="1" applyBorder="1" applyAlignment="1">
      <alignment wrapText="1"/>
    </xf>
    <xf numFmtId="44" fontId="47" fillId="0" borderId="0" xfId="44" applyFont="1" applyAlignment="1">
      <alignment horizontal="right" wrapText="1"/>
    </xf>
    <xf numFmtId="44" fontId="47" fillId="0" borderId="0" xfId="0" applyNumberFormat="1" applyFont="1" applyAlignment="1">
      <alignment horizontal="right" wrapText="1"/>
    </xf>
    <xf numFmtId="0" fontId="4" fillId="0" borderId="11" xfId="0" applyFont="1" applyBorder="1" applyAlignment="1">
      <alignment wrapText="1"/>
    </xf>
    <xf numFmtId="0" fontId="0" fillId="0" borderId="0" xfId="0" applyFill="1" applyAlignment="1">
      <alignment wrapText="1"/>
    </xf>
    <xf numFmtId="0" fontId="9" fillId="0" borderId="0" xfId="0" applyFont="1" applyBorder="1" applyAlignment="1">
      <alignment wrapText="1"/>
    </xf>
    <xf numFmtId="14" fontId="9" fillId="0" borderId="0" xfId="0" applyNumberFormat="1" applyFont="1" applyBorder="1" applyAlignment="1">
      <alignment wrapText="1"/>
    </xf>
    <xf numFmtId="43" fontId="11" fillId="0" borderId="0" xfId="42" applyFont="1" applyFill="1" applyAlignment="1">
      <alignment horizontal="right" wrapText="1"/>
    </xf>
    <xf numFmtId="2" fontId="0" fillId="0" borderId="0" xfId="0" applyNumberFormat="1" applyFill="1" applyAlignment="1">
      <alignment wrapText="1"/>
    </xf>
    <xf numFmtId="43" fontId="0" fillId="0" borderId="0" xfId="42" applyFont="1" applyFill="1" applyAlignment="1">
      <alignment horizontal="right" wrapText="1"/>
    </xf>
    <xf numFmtId="44" fontId="47" fillId="0" borderId="0" xfId="44" applyFont="1" applyFill="1" applyAlignment="1">
      <alignment horizontal="right" wrapText="1"/>
    </xf>
    <xf numFmtId="43" fontId="11" fillId="38" borderId="0" xfId="42" applyFont="1" applyFill="1" applyAlignment="1">
      <alignment horizontal="right" wrapText="1"/>
    </xf>
    <xf numFmtId="43" fontId="0" fillId="38" borderId="0" xfId="42" applyFont="1" applyFill="1" applyAlignment="1">
      <alignment wrapText="1"/>
    </xf>
    <xf numFmtId="43" fontId="0" fillId="38" borderId="0" xfId="42" applyFont="1" applyFill="1" applyAlignment="1">
      <alignment horizontal="right" wrapText="1"/>
    </xf>
    <xf numFmtId="43" fontId="0" fillId="0" borderId="0" xfId="42" applyFont="1" applyFill="1" applyAlignment="1">
      <alignment wrapText="1"/>
    </xf>
    <xf numFmtId="43" fontId="9" fillId="38" borderId="0" xfId="42" applyFont="1" applyFill="1" applyBorder="1" applyAlignment="1">
      <alignment wrapText="1"/>
    </xf>
    <xf numFmtId="0" fontId="5" fillId="0" borderId="10" xfId="0" applyFont="1" applyBorder="1" applyAlignment="1">
      <alignment wrapText="1"/>
    </xf>
    <xf numFmtId="0" fontId="0" fillId="0" borderId="10" xfId="0" applyBorder="1" applyAlignment="1">
      <alignment wrapText="1"/>
    </xf>
    <xf numFmtId="0" fontId="4"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116"/>
  <sheetViews>
    <sheetView tabSelected="1" zoomScalePageLayoutView="0" workbookViewId="0" topLeftCell="A88">
      <selection activeCell="B111" sqref="B111"/>
    </sheetView>
  </sheetViews>
  <sheetFormatPr defaultColWidth="9.140625" defaultRowHeight="12.75"/>
  <cols>
    <col min="1" max="1" width="23.8515625" style="2" customWidth="1"/>
    <col min="2" max="2" width="18.421875" style="2" customWidth="1"/>
    <col min="3" max="3" width="51.57421875" style="2" customWidth="1"/>
    <col min="4" max="4" width="40.140625" style="2" customWidth="1"/>
    <col min="5" max="5" width="28.140625" style="2" customWidth="1"/>
    <col min="6" max="6" width="23.57421875" style="2" customWidth="1"/>
    <col min="7" max="16384" width="9.140625" style="2" customWidth="1"/>
  </cols>
  <sheetData>
    <row r="1" spans="1:3" s="7" customFormat="1" ht="13.5">
      <c r="A1" s="57" t="s">
        <v>29</v>
      </c>
      <c r="B1" s="58"/>
      <c r="C1" s="58"/>
    </row>
    <row r="2" spans="1:4" s="3" customFormat="1" ht="31.5">
      <c r="A2" s="20" t="s">
        <v>28</v>
      </c>
      <c r="C2" s="59" t="s">
        <v>30</v>
      </c>
      <c r="D2" s="60"/>
    </row>
    <row r="3" spans="1:2" s="4" customFormat="1" ht="30">
      <c r="A3" s="4" t="s">
        <v>0</v>
      </c>
      <c r="B3" s="4" t="s">
        <v>1</v>
      </c>
    </row>
    <row r="4" spans="1:5" s="3" customFormat="1" ht="12.75">
      <c r="A4" s="3" t="s">
        <v>2</v>
      </c>
      <c r="B4" s="3" t="s">
        <v>3</v>
      </c>
      <c r="C4" s="3" t="s">
        <v>5</v>
      </c>
      <c r="D4" s="3" t="s">
        <v>4</v>
      </c>
      <c r="E4" s="3" t="s">
        <v>6</v>
      </c>
    </row>
    <row r="5" spans="1:5" s="31" customFormat="1" ht="51">
      <c r="A5" s="37">
        <v>41117</v>
      </c>
      <c r="B5" s="52">
        <v>166.25</v>
      </c>
      <c r="C5" s="38" t="s">
        <v>117</v>
      </c>
      <c r="D5" s="41" t="s">
        <v>74</v>
      </c>
      <c r="E5" s="38" t="s">
        <v>118</v>
      </c>
    </row>
    <row r="6" spans="1:5" ht="25.5">
      <c r="A6" s="37">
        <v>41127</v>
      </c>
      <c r="B6" s="54">
        <v>17.54</v>
      </c>
      <c r="C6" s="2" t="s">
        <v>33</v>
      </c>
      <c r="D6" s="41" t="s">
        <v>32</v>
      </c>
      <c r="E6" s="38" t="s">
        <v>118</v>
      </c>
    </row>
    <row r="7" ht="12.75">
      <c r="B7" s="42">
        <f>SUM(B5:B6)</f>
        <v>183.79</v>
      </c>
    </row>
    <row r="9" spans="1:2" s="4" customFormat="1" ht="30">
      <c r="A9" s="4" t="s">
        <v>0</v>
      </c>
      <c r="B9" s="4" t="s">
        <v>7</v>
      </c>
    </row>
    <row r="10" spans="1:2" s="3" customFormat="1" ht="12.75">
      <c r="A10" s="3" t="s">
        <v>2</v>
      </c>
      <c r="B10" s="3" t="s">
        <v>3</v>
      </c>
    </row>
    <row r="11" spans="1:5" s="34" customFormat="1" ht="51">
      <c r="A11" s="37">
        <v>41121</v>
      </c>
      <c r="B11" s="53">
        <v>280</v>
      </c>
      <c r="C11" s="41" t="s">
        <v>132</v>
      </c>
      <c r="D11" s="41" t="s">
        <v>74</v>
      </c>
      <c r="E11" s="41" t="s">
        <v>75</v>
      </c>
    </row>
    <row r="12" spans="1:5" s="34" customFormat="1" ht="51">
      <c r="A12" s="37">
        <v>41128</v>
      </c>
      <c r="B12" s="53">
        <v>1059.41</v>
      </c>
      <c r="C12" s="41" t="s">
        <v>133</v>
      </c>
      <c r="D12" s="41" t="s">
        <v>74</v>
      </c>
      <c r="E12" s="41" t="s">
        <v>75</v>
      </c>
    </row>
    <row r="13" spans="1:5" s="34" customFormat="1" ht="51">
      <c r="A13" s="37">
        <v>41129</v>
      </c>
      <c r="B13" s="53">
        <f>3450.18+184.9</f>
        <v>3635.08</v>
      </c>
      <c r="C13" s="41" t="s">
        <v>131</v>
      </c>
      <c r="D13" s="41" t="s">
        <v>74</v>
      </c>
      <c r="E13" s="41" t="s">
        <v>75</v>
      </c>
    </row>
    <row r="14" spans="1:5" s="34" customFormat="1" ht="51">
      <c r="A14" s="37">
        <v>41133</v>
      </c>
      <c r="B14" s="53">
        <v>1593.67</v>
      </c>
      <c r="C14" s="38" t="s">
        <v>134</v>
      </c>
      <c r="D14" s="41" t="s">
        <v>74</v>
      </c>
      <c r="E14" s="41" t="s">
        <v>75</v>
      </c>
    </row>
    <row r="15" spans="1:5" s="34" customFormat="1" ht="12.75">
      <c r="A15" s="37"/>
      <c r="B15" s="49"/>
      <c r="C15" s="41"/>
      <c r="D15" s="41"/>
      <c r="E15" s="41"/>
    </row>
    <row r="16" ht="12.75">
      <c r="B16" s="42">
        <f>SUM(B11:B15)</f>
        <v>6568.16</v>
      </c>
    </row>
    <row r="18" spans="1:2" s="5" customFormat="1" ht="30">
      <c r="A18" s="5" t="s">
        <v>8</v>
      </c>
      <c r="B18" s="5" t="s">
        <v>1</v>
      </c>
    </row>
    <row r="19" spans="1:5" s="3" customFormat="1" ht="12.75">
      <c r="A19" s="3" t="s">
        <v>2</v>
      </c>
      <c r="B19" s="3" t="s">
        <v>3</v>
      </c>
      <c r="C19" s="3" t="s">
        <v>5</v>
      </c>
      <c r="D19" s="3" t="s">
        <v>4</v>
      </c>
      <c r="E19" s="3" t="s">
        <v>6</v>
      </c>
    </row>
    <row r="20" spans="1:5" ht="76.5">
      <c r="A20" s="25">
        <v>41176</v>
      </c>
      <c r="B20" s="53">
        <v>16</v>
      </c>
      <c r="C20" s="2" t="s">
        <v>34</v>
      </c>
      <c r="D20" s="38" t="s">
        <v>137</v>
      </c>
      <c r="E20" s="2" t="s">
        <v>35</v>
      </c>
    </row>
    <row r="21" spans="1:5" ht="89.25">
      <c r="A21" s="25">
        <v>41198</v>
      </c>
      <c r="B21" s="53">
        <v>16</v>
      </c>
      <c r="C21" s="2" t="s">
        <v>34</v>
      </c>
      <c r="D21" s="38" t="s">
        <v>62</v>
      </c>
      <c r="E21" s="2" t="s">
        <v>35</v>
      </c>
    </row>
    <row r="22" spans="1:5" ht="90" customHeight="1">
      <c r="A22" s="25">
        <v>41211</v>
      </c>
      <c r="B22" s="53">
        <v>15</v>
      </c>
      <c r="C22" s="2" t="s">
        <v>36</v>
      </c>
      <c r="D22" s="38" t="s">
        <v>69</v>
      </c>
      <c r="E22" s="2" t="s">
        <v>37</v>
      </c>
    </row>
    <row r="23" spans="1:5" ht="25.5">
      <c r="A23" s="25">
        <v>41216</v>
      </c>
      <c r="B23" s="53">
        <v>13.5</v>
      </c>
      <c r="C23" s="2" t="s">
        <v>38</v>
      </c>
      <c r="D23" s="2" t="s">
        <v>119</v>
      </c>
      <c r="E23" s="2" t="s">
        <v>37</v>
      </c>
    </row>
    <row r="24" spans="1:4" ht="12.75">
      <c r="A24" s="37"/>
      <c r="B24" s="55"/>
      <c r="C24" s="45"/>
      <c r="D24" s="45"/>
    </row>
    <row r="25" ht="12.75">
      <c r="B25" s="42">
        <f>SUM(B20:B24)</f>
        <v>60.5</v>
      </c>
    </row>
    <row r="27" spans="1:2" s="5" customFormat="1" ht="30">
      <c r="A27" s="5" t="s">
        <v>9</v>
      </c>
      <c r="B27" s="5" t="s">
        <v>7</v>
      </c>
    </row>
    <row r="28" spans="1:5" s="3" customFormat="1" ht="12.75">
      <c r="A28" s="3" t="s">
        <v>2</v>
      </c>
      <c r="B28" s="3" t="s">
        <v>3</v>
      </c>
      <c r="C28" s="3" t="s">
        <v>5</v>
      </c>
      <c r="D28" s="3" t="s">
        <v>4</v>
      </c>
      <c r="E28" s="3" t="s">
        <v>6</v>
      </c>
    </row>
    <row r="29" spans="1:5" s="34" customFormat="1" ht="12.75">
      <c r="A29" s="47">
        <v>41105</v>
      </c>
      <c r="B29" s="56">
        <v>14.06</v>
      </c>
      <c r="C29" s="38" t="s">
        <v>79</v>
      </c>
      <c r="D29" s="46" t="s">
        <v>72</v>
      </c>
      <c r="E29" s="46" t="s">
        <v>31</v>
      </c>
    </row>
    <row r="30" spans="1:5" s="34" customFormat="1" ht="12.75">
      <c r="A30" s="47">
        <v>41120</v>
      </c>
      <c r="B30" s="52">
        <v>27.93</v>
      </c>
      <c r="C30" s="38" t="s">
        <v>56</v>
      </c>
      <c r="D30" s="38" t="s">
        <v>64</v>
      </c>
      <c r="E30" s="46" t="s">
        <v>31</v>
      </c>
    </row>
    <row r="31" spans="1:5" s="34" customFormat="1" ht="63.75">
      <c r="A31" s="47">
        <v>41120</v>
      </c>
      <c r="B31" s="52">
        <v>402.44</v>
      </c>
      <c r="C31" s="38" t="s">
        <v>73</v>
      </c>
      <c r="D31" s="38" t="s">
        <v>39</v>
      </c>
      <c r="E31" s="46" t="s">
        <v>35</v>
      </c>
    </row>
    <row r="32" spans="1:5" s="34" customFormat="1" ht="12.75">
      <c r="A32" s="47">
        <v>41120</v>
      </c>
      <c r="B32" s="52">
        <v>68.1</v>
      </c>
      <c r="C32" s="38" t="s">
        <v>124</v>
      </c>
      <c r="D32" s="38" t="s">
        <v>64</v>
      </c>
      <c r="E32" s="46" t="s">
        <v>35</v>
      </c>
    </row>
    <row r="33" spans="1:5" s="34" customFormat="1" ht="12.75">
      <c r="A33" s="47">
        <v>41120</v>
      </c>
      <c r="B33" s="52">
        <v>8.8</v>
      </c>
      <c r="C33" s="38" t="s">
        <v>76</v>
      </c>
      <c r="D33" s="38" t="s">
        <v>64</v>
      </c>
      <c r="E33" s="46" t="s">
        <v>35</v>
      </c>
    </row>
    <row r="34" spans="1:5" s="34" customFormat="1" ht="12.75">
      <c r="A34" s="40">
        <v>41120</v>
      </c>
      <c r="B34" s="52">
        <v>45</v>
      </c>
      <c r="C34" s="38" t="s">
        <v>46</v>
      </c>
      <c r="D34" s="38" t="s">
        <v>64</v>
      </c>
      <c r="E34" s="38" t="s">
        <v>35</v>
      </c>
    </row>
    <row r="35" spans="1:6" s="30" customFormat="1" ht="12.75">
      <c r="A35" s="40">
        <v>41121</v>
      </c>
      <c r="B35" s="52">
        <v>65</v>
      </c>
      <c r="C35" s="38" t="s">
        <v>47</v>
      </c>
      <c r="D35" s="38" t="s">
        <v>64</v>
      </c>
      <c r="E35" s="38" t="s">
        <v>35</v>
      </c>
      <c r="F35" s="36"/>
    </row>
    <row r="36" spans="1:6" s="30" customFormat="1" ht="12.75">
      <c r="A36" s="40">
        <v>41121</v>
      </c>
      <c r="B36" s="52">
        <v>55</v>
      </c>
      <c r="C36" s="38" t="s">
        <v>48</v>
      </c>
      <c r="D36" s="38" t="s">
        <v>64</v>
      </c>
      <c r="E36" s="38" t="s">
        <v>35</v>
      </c>
      <c r="F36" s="36"/>
    </row>
    <row r="37" spans="1:6" s="30" customFormat="1" ht="12.75">
      <c r="A37" s="40">
        <v>41122</v>
      </c>
      <c r="B37" s="52">
        <v>30</v>
      </c>
      <c r="C37" s="38" t="s">
        <v>49</v>
      </c>
      <c r="D37" s="38" t="s">
        <v>64</v>
      </c>
      <c r="E37" s="38" t="s">
        <v>35</v>
      </c>
      <c r="F37" s="36"/>
    </row>
    <row r="38" spans="1:6" s="30" customFormat="1" ht="12.75">
      <c r="A38" s="40">
        <v>41122</v>
      </c>
      <c r="B38" s="52">
        <v>55</v>
      </c>
      <c r="C38" s="38" t="s">
        <v>48</v>
      </c>
      <c r="D38" s="38" t="s">
        <v>64</v>
      </c>
      <c r="E38" s="38" t="s">
        <v>35</v>
      </c>
      <c r="F38" s="36"/>
    </row>
    <row r="39" spans="1:6" s="30" customFormat="1" ht="12.75">
      <c r="A39" s="40">
        <v>41122</v>
      </c>
      <c r="B39" s="52">
        <v>15.3</v>
      </c>
      <c r="C39" s="38" t="s">
        <v>76</v>
      </c>
      <c r="D39" s="38" t="s">
        <v>64</v>
      </c>
      <c r="E39" s="46" t="s">
        <v>35</v>
      </c>
      <c r="F39" s="36"/>
    </row>
    <row r="40" spans="1:6" s="30" customFormat="1" ht="12.75">
      <c r="A40" s="40">
        <v>41123</v>
      </c>
      <c r="B40" s="52">
        <v>17.6</v>
      </c>
      <c r="C40" s="38" t="s">
        <v>76</v>
      </c>
      <c r="D40" s="38" t="s">
        <v>64</v>
      </c>
      <c r="E40" s="46" t="s">
        <v>35</v>
      </c>
      <c r="F40" s="36"/>
    </row>
    <row r="41" spans="1:6" s="30" customFormat="1" ht="12.75">
      <c r="A41" s="40">
        <v>41123</v>
      </c>
      <c r="B41" s="52">
        <v>65.23</v>
      </c>
      <c r="C41" s="38" t="s">
        <v>77</v>
      </c>
      <c r="D41" s="38" t="s">
        <v>64</v>
      </c>
      <c r="E41" s="46" t="s">
        <v>35</v>
      </c>
      <c r="F41" s="36"/>
    </row>
    <row r="42" spans="1:6" s="30" customFormat="1" ht="51">
      <c r="A42" s="40">
        <v>41139</v>
      </c>
      <c r="B42" s="52">
        <v>29.46</v>
      </c>
      <c r="C42" s="38" t="s">
        <v>57</v>
      </c>
      <c r="D42" s="41" t="s">
        <v>78</v>
      </c>
      <c r="E42" s="46" t="s">
        <v>31</v>
      </c>
      <c r="F42" s="36"/>
    </row>
    <row r="43" spans="1:6" s="30" customFormat="1" ht="12.75">
      <c r="A43" s="40">
        <v>41145</v>
      </c>
      <c r="B43" s="52">
        <v>8.99</v>
      </c>
      <c r="C43" s="38" t="s">
        <v>80</v>
      </c>
      <c r="D43" s="41" t="s">
        <v>81</v>
      </c>
      <c r="E43" s="46" t="s">
        <v>31</v>
      </c>
      <c r="F43" s="36"/>
    </row>
    <row r="44" spans="1:6" s="30" customFormat="1" ht="25.5">
      <c r="A44" s="40">
        <v>41149</v>
      </c>
      <c r="B44" s="52">
        <v>9.37</v>
      </c>
      <c r="C44" s="38" t="s">
        <v>79</v>
      </c>
      <c r="D44" s="41" t="s">
        <v>82</v>
      </c>
      <c r="E44" s="46" t="s">
        <v>31</v>
      </c>
      <c r="F44" s="36"/>
    </row>
    <row r="45" spans="1:6" s="30" customFormat="1" ht="39" customHeight="1">
      <c r="A45" s="40">
        <v>41165</v>
      </c>
      <c r="B45" s="52">
        <v>467.83</v>
      </c>
      <c r="C45" s="38" t="s">
        <v>88</v>
      </c>
      <c r="D45" s="38" t="s">
        <v>87</v>
      </c>
      <c r="E45" s="46" t="s">
        <v>37</v>
      </c>
      <c r="F45" s="36"/>
    </row>
    <row r="46" spans="1:6" s="30" customFormat="1" ht="12.75">
      <c r="A46" s="40">
        <v>41165</v>
      </c>
      <c r="B46" s="52">
        <v>28.98</v>
      </c>
      <c r="C46" s="38" t="s">
        <v>83</v>
      </c>
      <c r="D46" s="38" t="s">
        <v>89</v>
      </c>
      <c r="E46" s="46" t="s">
        <v>31</v>
      </c>
      <c r="F46" s="36"/>
    </row>
    <row r="47" spans="1:6" s="30" customFormat="1" ht="25.5">
      <c r="A47" s="40">
        <v>41165</v>
      </c>
      <c r="B47" s="52">
        <v>129</v>
      </c>
      <c r="C47" s="38" t="s">
        <v>92</v>
      </c>
      <c r="D47" s="38" t="s">
        <v>93</v>
      </c>
      <c r="E47" s="46" t="s">
        <v>37</v>
      </c>
      <c r="F47" s="36"/>
    </row>
    <row r="48" spans="1:6" s="30" customFormat="1" ht="12.75">
      <c r="A48" s="40">
        <v>41166</v>
      </c>
      <c r="B48" s="52">
        <v>30</v>
      </c>
      <c r="C48" s="38" t="s">
        <v>49</v>
      </c>
      <c r="D48" s="38" t="s">
        <v>89</v>
      </c>
      <c r="E48" s="38" t="s">
        <v>37</v>
      </c>
      <c r="F48" s="36"/>
    </row>
    <row r="49" spans="1:6" s="30" customFormat="1" ht="12.75">
      <c r="A49" s="40">
        <v>41166</v>
      </c>
      <c r="B49" s="52">
        <v>34.91</v>
      </c>
      <c r="C49" s="38" t="s">
        <v>57</v>
      </c>
      <c r="D49" s="38" t="s">
        <v>84</v>
      </c>
      <c r="E49" s="38" t="s">
        <v>31</v>
      </c>
      <c r="F49" s="36"/>
    </row>
    <row r="50" spans="1:6" s="30" customFormat="1" ht="76.5" customHeight="1">
      <c r="A50" s="40">
        <v>41176</v>
      </c>
      <c r="B50" s="52">
        <f>233.04+72.25</f>
        <v>305.28999999999996</v>
      </c>
      <c r="C50" s="38" t="s">
        <v>73</v>
      </c>
      <c r="D50" s="38" t="s">
        <v>65</v>
      </c>
      <c r="E50" s="38" t="s">
        <v>35</v>
      </c>
      <c r="F50" s="36"/>
    </row>
    <row r="51" spans="1:6" s="30" customFormat="1" ht="12.75">
      <c r="A51" s="40">
        <v>41176</v>
      </c>
      <c r="B51" s="52">
        <v>30.61</v>
      </c>
      <c r="C51" s="38" t="s">
        <v>85</v>
      </c>
      <c r="D51" s="38" t="s">
        <v>66</v>
      </c>
      <c r="E51" s="38" t="s">
        <v>31</v>
      </c>
      <c r="F51" s="36"/>
    </row>
    <row r="52" spans="1:6" s="30" customFormat="1" ht="12.75">
      <c r="A52" s="40">
        <v>41177</v>
      </c>
      <c r="B52" s="52">
        <v>45</v>
      </c>
      <c r="C52" s="38" t="s">
        <v>50</v>
      </c>
      <c r="D52" s="38" t="s">
        <v>66</v>
      </c>
      <c r="E52" s="38" t="s">
        <v>35</v>
      </c>
      <c r="F52" s="36"/>
    </row>
    <row r="53" spans="1:6" s="30" customFormat="1" ht="12.75">
      <c r="A53" s="40">
        <v>41177</v>
      </c>
      <c r="B53" s="52">
        <v>55</v>
      </c>
      <c r="C53" s="38" t="s">
        <v>48</v>
      </c>
      <c r="D53" s="38" t="s">
        <v>66</v>
      </c>
      <c r="E53" s="38" t="s">
        <v>35</v>
      </c>
      <c r="F53" s="36"/>
    </row>
    <row r="54" spans="1:6" s="30" customFormat="1" ht="12.75">
      <c r="A54" s="40">
        <v>41178</v>
      </c>
      <c r="B54" s="52">
        <v>30</v>
      </c>
      <c r="C54" s="38" t="s">
        <v>49</v>
      </c>
      <c r="D54" s="38" t="s">
        <v>66</v>
      </c>
      <c r="E54" s="38" t="s">
        <v>35</v>
      </c>
      <c r="F54" s="36"/>
    </row>
    <row r="55" spans="1:6" s="30" customFormat="1" ht="12.75">
      <c r="A55" s="40">
        <v>41178</v>
      </c>
      <c r="B55" s="52">
        <v>55</v>
      </c>
      <c r="C55" s="38" t="s">
        <v>48</v>
      </c>
      <c r="D55" s="38" t="s">
        <v>66</v>
      </c>
      <c r="E55" s="38" t="s">
        <v>35</v>
      </c>
      <c r="F55" s="36"/>
    </row>
    <row r="56" spans="1:6" s="30" customFormat="1" ht="64.5" customHeight="1">
      <c r="A56" s="40">
        <v>41179</v>
      </c>
      <c r="B56" s="52">
        <v>20</v>
      </c>
      <c r="C56" s="38" t="s">
        <v>52</v>
      </c>
      <c r="D56" s="38" t="s">
        <v>51</v>
      </c>
      <c r="E56" s="38" t="s">
        <v>35</v>
      </c>
      <c r="F56" s="36"/>
    </row>
    <row r="57" spans="1:6" s="30" customFormat="1" ht="12.75">
      <c r="A57" s="40">
        <v>41179</v>
      </c>
      <c r="B57" s="52">
        <v>53.37</v>
      </c>
      <c r="C57" s="38" t="s">
        <v>86</v>
      </c>
      <c r="D57" s="38" t="s">
        <v>66</v>
      </c>
      <c r="E57" s="38" t="s">
        <v>35</v>
      </c>
      <c r="F57" s="36"/>
    </row>
    <row r="58" spans="1:6" s="30" customFormat="1" ht="63.75">
      <c r="A58" s="40">
        <v>41188</v>
      </c>
      <c r="B58" s="52">
        <v>65</v>
      </c>
      <c r="C58" s="38" t="s">
        <v>59</v>
      </c>
      <c r="D58" s="38" t="s">
        <v>122</v>
      </c>
      <c r="E58" s="38" t="s">
        <v>60</v>
      </c>
      <c r="F58" s="36"/>
    </row>
    <row r="59" spans="1:6" s="30" customFormat="1" ht="63.75">
      <c r="A59" s="40">
        <v>41188</v>
      </c>
      <c r="B59" s="52">
        <v>370</v>
      </c>
      <c r="C59" s="38" t="s">
        <v>61</v>
      </c>
      <c r="D59" s="38" t="s">
        <v>123</v>
      </c>
      <c r="E59" s="38" t="s">
        <v>60</v>
      </c>
      <c r="F59" s="36"/>
    </row>
    <row r="60" spans="1:6" s="30" customFormat="1" ht="12.75">
      <c r="A60" s="40">
        <v>41199</v>
      </c>
      <c r="B60" s="52">
        <v>35.7</v>
      </c>
      <c r="C60" s="38" t="s">
        <v>85</v>
      </c>
      <c r="D60" s="38" t="s">
        <v>63</v>
      </c>
      <c r="E60" s="38" t="s">
        <v>31</v>
      </c>
      <c r="F60" s="36"/>
    </row>
    <row r="61" spans="1:6" s="30" customFormat="1" ht="89.25">
      <c r="A61" s="40">
        <v>41199</v>
      </c>
      <c r="B61" s="52">
        <f>259.13+130.43</f>
        <v>389.56</v>
      </c>
      <c r="C61" s="38" t="s">
        <v>94</v>
      </c>
      <c r="D61" s="38" t="s">
        <v>62</v>
      </c>
      <c r="E61" s="38" t="s">
        <v>35</v>
      </c>
      <c r="F61" s="36"/>
    </row>
    <row r="62" spans="1:6" s="30" customFormat="1" ht="12.75">
      <c r="A62" s="40">
        <v>41199</v>
      </c>
      <c r="B62" s="52">
        <v>45</v>
      </c>
      <c r="C62" s="38" t="s">
        <v>46</v>
      </c>
      <c r="D62" s="38" t="s">
        <v>63</v>
      </c>
      <c r="E62" s="38" t="s">
        <v>35</v>
      </c>
      <c r="F62" s="36"/>
    </row>
    <row r="63" spans="1:6" s="30" customFormat="1" ht="12.75">
      <c r="A63" s="40">
        <v>41199</v>
      </c>
      <c r="B63" s="52">
        <v>55</v>
      </c>
      <c r="C63" s="38" t="s">
        <v>48</v>
      </c>
      <c r="D63" s="38" t="s">
        <v>63</v>
      </c>
      <c r="E63" s="38" t="s">
        <v>35</v>
      </c>
      <c r="F63" s="36"/>
    </row>
    <row r="64" spans="1:6" s="30" customFormat="1" ht="12.75">
      <c r="A64" s="40">
        <v>41200</v>
      </c>
      <c r="B64" s="52">
        <v>30</v>
      </c>
      <c r="C64" s="38" t="s">
        <v>67</v>
      </c>
      <c r="D64" s="38" t="s">
        <v>63</v>
      </c>
      <c r="E64" s="38" t="s">
        <v>35</v>
      </c>
      <c r="F64" s="36"/>
    </row>
    <row r="65" spans="1:6" s="30" customFormat="1" ht="12.75">
      <c r="A65" s="40">
        <v>41200</v>
      </c>
      <c r="B65" s="52">
        <v>55</v>
      </c>
      <c r="C65" s="38" t="s">
        <v>48</v>
      </c>
      <c r="D65" s="38" t="s">
        <v>63</v>
      </c>
      <c r="E65" s="38" t="s">
        <v>35</v>
      </c>
      <c r="F65" s="36"/>
    </row>
    <row r="66" spans="1:6" s="30" customFormat="1" ht="12.75">
      <c r="A66" s="40">
        <v>41201</v>
      </c>
      <c r="B66" s="52">
        <v>20</v>
      </c>
      <c r="C66" s="38" t="s">
        <v>52</v>
      </c>
      <c r="D66" s="38" t="s">
        <v>63</v>
      </c>
      <c r="E66" s="38" t="s">
        <v>35</v>
      </c>
      <c r="F66" s="36"/>
    </row>
    <row r="67" spans="1:6" s="30" customFormat="1" ht="12.75">
      <c r="A67" s="40">
        <v>41201</v>
      </c>
      <c r="B67" s="52">
        <v>61.9</v>
      </c>
      <c r="C67" s="38" t="s">
        <v>121</v>
      </c>
      <c r="D67" s="38" t="s">
        <v>63</v>
      </c>
      <c r="E67" s="38" t="s">
        <v>35</v>
      </c>
      <c r="F67" s="36"/>
    </row>
    <row r="68" spans="1:6" s="30" customFormat="1" ht="12.75">
      <c r="A68" s="40">
        <v>41201</v>
      </c>
      <c r="B68" s="52">
        <v>39.5</v>
      </c>
      <c r="C68" s="38" t="s">
        <v>57</v>
      </c>
      <c r="D68" s="38" t="s">
        <v>58</v>
      </c>
      <c r="E68" s="38" t="s">
        <v>31</v>
      </c>
      <c r="F68" s="36"/>
    </row>
    <row r="69" spans="1:6" s="30" customFormat="1" ht="25.5">
      <c r="A69" s="40">
        <v>41213</v>
      </c>
      <c r="B69" s="52">
        <f>217.39+198.27+104.75+86.96+130.43</f>
        <v>737.8</v>
      </c>
      <c r="C69" s="38" t="s">
        <v>125</v>
      </c>
      <c r="D69" s="38" t="s">
        <v>90</v>
      </c>
      <c r="E69" s="38" t="s">
        <v>91</v>
      </c>
      <c r="F69" s="36"/>
    </row>
    <row r="70" spans="1:6" s="30" customFormat="1" ht="25.5">
      <c r="A70" s="40">
        <v>41213</v>
      </c>
      <c r="B70" s="52">
        <v>44.19</v>
      </c>
      <c r="C70" s="38" t="s">
        <v>85</v>
      </c>
      <c r="D70" s="38" t="s">
        <v>90</v>
      </c>
      <c r="E70" s="38" t="s">
        <v>35</v>
      </c>
      <c r="F70" s="36"/>
    </row>
    <row r="71" spans="1:6" s="30" customFormat="1" ht="38.25">
      <c r="A71" s="40">
        <v>41213</v>
      </c>
      <c r="B71" s="52">
        <v>55</v>
      </c>
      <c r="C71" s="38" t="s">
        <v>48</v>
      </c>
      <c r="D71" s="38" t="s">
        <v>68</v>
      </c>
      <c r="E71" s="38" t="s">
        <v>35</v>
      </c>
      <c r="F71" s="36"/>
    </row>
    <row r="72" spans="1:6" s="30" customFormat="1" ht="12.75">
      <c r="A72" s="40">
        <v>41214</v>
      </c>
      <c r="B72" s="52">
        <v>52.03</v>
      </c>
      <c r="C72" s="38" t="s">
        <v>95</v>
      </c>
      <c r="D72" s="38" t="s">
        <v>71</v>
      </c>
      <c r="E72" s="38" t="s">
        <v>96</v>
      </c>
      <c r="F72" s="36"/>
    </row>
    <row r="73" spans="1:6" s="30" customFormat="1" ht="102">
      <c r="A73" s="40">
        <v>41214</v>
      </c>
      <c r="B73" s="52">
        <v>65</v>
      </c>
      <c r="C73" s="38" t="s">
        <v>59</v>
      </c>
      <c r="D73" s="38" t="s">
        <v>69</v>
      </c>
      <c r="E73" s="38" t="s">
        <v>37</v>
      </c>
      <c r="F73" s="36"/>
    </row>
    <row r="74" spans="1:6" s="30" customFormat="1" ht="25.5">
      <c r="A74" s="40">
        <v>41215</v>
      </c>
      <c r="B74" s="52">
        <v>257.39</v>
      </c>
      <c r="C74" s="38" t="s">
        <v>105</v>
      </c>
      <c r="D74" s="38" t="s">
        <v>104</v>
      </c>
      <c r="E74" s="38" t="s">
        <v>37</v>
      </c>
      <c r="F74" s="36"/>
    </row>
    <row r="75" spans="1:6" s="30" customFormat="1" ht="12.75">
      <c r="A75" s="40">
        <v>41215</v>
      </c>
      <c r="B75" s="52">
        <v>10</v>
      </c>
      <c r="C75" s="38" t="s">
        <v>70</v>
      </c>
      <c r="D75" s="38" t="s">
        <v>71</v>
      </c>
      <c r="E75" s="38" t="s">
        <v>37</v>
      </c>
      <c r="F75" s="36"/>
    </row>
    <row r="76" spans="1:6" s="30" customFormat="1" ht="12.75">
      <c r="A76" s="40">
        <v>41216</v>
      </c>
      <c r="B76" s="52">
        <v>10</v>
      </c>
      <c r="C76" s="38" t="s">
        <v>70</v>
      </c>
      <c r="D76" s="38" t="s">
        <v>71</v>
      </c>
      <c r="E76" s="38" t="s">
        <v>37</v>
      </c>
      <c r="F76" s="36"/>
    </row>
    <row r="77" spans="1:6" s="30" customFormat="1" ht="12.75">
      <c r="A77" s="40">
        <v>41216</v>
      </c>
      <c r="B77" s="52">
        <v>22.47</v>
      </c>
      <c r="C77" s="38" t="s">
        <v>98</v>
      </c>
      <c r="D77" s="38" t="s">
        <v>99</v>
      </c>
      <c r="E77" s="38" t="s">
        <v>37</v>
      </c>
      <c r="F77" s="36"/>
    </row>
    <row r="78" spans="1:6" s="30" customFormat="1" ht="12.75">
      <c r="A78" s="40">
        <v>41217</v>
      </c>
      <c r="B78" s="52">
        <v>38.26</v>
      </c>
      <c r="C78" s="38" t="s">
        <v>126</v>
      </c>
      <c r="D78" s="38" t="s">
        <v>71</v>
      </c>
      <c r="E78" s="38" t="s">
        <v>37</v>
      </c>
      <c r="F78" s="36"/>
    </row>
    <row r="79" spans="1:6" s="30" customFormat="1" ht="12.75">
      <c r="A79" s="40">
        <v>41217</v>
      </c>
      <c r="B79" s="52">
        <v>29.17</v>
      </c>
      <c r="C79" s="38" t="s">
        <v>57</v>
      </c>
      <c r="D79" s="38" t="s">
        <v>97</v>
      </c>
      <c r="E79" s="38" t="s">
        <v>31</v>
      </c>
      <c r="F79" s="36"/>
    </row>
    <row r="80" spans="1:6" s="30" customFormat="1" ht="12.75">
      <c r="A80" s="40">
        <v>41218</v>
      </c>
      <c r="B80" s="52">
        <v>14.93</v>
      </c>
      <c r="C80" s="38" t="s">
        <v>79</v>
      </c>
      <c r="D80" s="38"/>
      <c r="E80" s="38" t="s">
        <v>31</v>
      </c>
      <c r="F80" s="36"/>
    </row>
    <row r="81" spans="1:6" s="30" customFormat="1" ht="25.5">
      <c r="A81" s="40">
        <v>41227</v>
      </c>
      <c r="B81" s="52">
        <v>11</v>
      </c>
      <c r="C81" s="38" t="s">
        <v>102</v>
      </c>
      <c r="D81" s="38" t="s">
        <v>103</v>
      </c>
      <c r="E81" s="38" t="s">
        <v>31</v>
      </c>
      <c r="F81" s="36"/>
    </row>
    <row r="82" spans="1:6" s="30" customFormat="1" ht="25.5">
      <c r="A82" s="40">
        <v>41232</v>
      </c>
      <c r="B82" s="52">
        <v>11.57</v>
      </c>
      <c r="C82" s="38" t="s">
        <v>100</v>
      </c>
      <c r="D82" s="38" t="s">
        <v>101</v>
      </c>
      <c r="E82" s="38" t="s">
        <v>31</v>
      </c>
      <c r="F82" s="36"/>
    </row>
    <row r="83" spans="1:6" s="30" customFormat="1" ht="12.75">
      <c r="A83" s="40">
        <v>41246</v>
      </c>
      <c r="B83" s="52">
        <v>15.59</v>
      </c>
      <c r="C83" s="38" t="s">
        <v>79</v>
      </c>
      <c r="D83" s="38"/>
      <c r="E83" s="38" t="s">
        <v>31</v>
      </c>
      <c r="F83" s="36"/>
    </row>
    <row r="84" spans="1:6" s="30" customFormat="1" ht="90.75" customHeight="1">
      <c r="A84" s="40">
        <v>41247</v>
      </c>
      <c r="B84" s="52">
        <f>293.92+26</f>
        <v>319.92</v>
      </c>
      <c r="C84" s="38" t="s">
        <v>106</v>
      </c>
      <c r="D84" s="38" t="s">
        <v>107</v>
      </c>
      <c r="E84" s="38" t="s">
        <v>35</v>
      </c>
      <c r="F84" s="36"/>
    </row>
    <row r="85" spans="1:6" s="30" customFormat="1" ht="12.75">
      <c r="A85" s="40">
        <v>41247</v>
      </c>
      <c r="B85" s="52">
        <v>28.03</v>
      </c>
      <c r="C85" s="38" t="s">
        <v>85</v>
      </c>
      <c r="D85" s="38" t="s">
        <v>128</v>
      </c>
      <c r="E85" s="38" t="s">
        <v>31</v>
      </c>
      <c r="F85" s="36"/>
    </row>
    <row r="86" spans="1:6" s="30" customFormat="1" ht="12.75">
      <c r="A86" s="40">
        <v>41247</v>
      </c>
      <c r="B86" s="52">
        <v>29.27</v>
      </c>
      <c r="C86" s="38" t="s">
        <v>127</v>
      </c>
      <c r="D86" s="38" t="s">
        <v>128</v>
      </c>
      <c r="E86" s="38" t="s">
        <v>35</v>
      </c>
      <c r="F86" s="36"/>
    </row>
    <row r="87" spans="1:6" s="30" customFormat="1" ht="12.75">
      <c r="A87" s="40">
        <v>41247</v>
      </c>
      <c r="B87" s="52">
        <v>45</v>
      </c>
      <c r="C87" s="38" t="s">
        <v>46</v>
      </c>
      <c r="D87" s="38" t="s">
        <v>128</v>
      </c>
      <c r="E87" s="38" t="s">
        <v>35</v>
      </c>
      <c r="F87" s="36"/>
    </row>
    <row r="88" spans="1:6" s="30" customFormat="1" ht="12.75">
      <c r="A88" s="40">
        <v>41247</v>
      </c>
      <c r="B88" s="52">
        <v>55</v>
      </c>
      <c r="C88" s="38" t="s">
        <v>48</v>
      </c>
      <c r="D88" s="38" t="s">
        <v>128</v>
      </c>
      <c r="E88" s="38" t="s">
        <v>35</v>
      </c>
      <c r="F88" s="36"/>
    </row>
    <row r="89" spans="1:6" s="30" customFormat="1" ht="12.75">
      <c r="A89" s="40">
        <v>41248</v>
      </c>
      <c r="B89" s="52">
        <v>80</v>
      </c>
      <c r="C89" s="38" t="s">
        <v>45</v>
      </c>
      <c r="D89" s="38" t="s">
        <v>128</v>
      </c>
      <c r="E89" s="38" t="s">
        <v>35</v>
      </c>
      <c r="F89" s="36"/>
    </row>
    <row r="90" spans="1:6" s="30" customFormat="1" ht="12.75">
      <c r="A90" s="40">
        <v>41248</v>
      </c>
      <c r="B90" s="52">
        <v>55</v>
      </c>
      <c r="C90" s="38" t="s">
        <v>48</v>
      </c>
      <c r="D90" s="38" t="s">
        <v>128</v>
      </c>
      <c r="E90" s="38" t="s">
        <v>35</v>
      </c>
      <c r="F90" s="36"/>
    </row>
    <row r="91" spans="1:6" s="30" customFormat="1" ht="12.75">
      <c r="A91" s="40">
        <v>41249</v>
      </c>
      <c r="B91" s="52">
        <v>14.16</v>
      </c>
      <c r="C91" s="38" t="s">
        <v>76</v>
      </c>
      <c r="D91" s="38" t="s">
        <v>128</v>
      </c>
      <c r="E91" s="38" t="s">
        <v>35</v>
      </c>
      <c r="F91" s="36"/>
    </row>
    <row r="92" spans="1:6" s="30" customFormat="1" ht="12.75">
      <c r="A92" s="40">
        <v>41249</v>
      </c>
      <c r="B92" s="52">
        <v>10.9</v>
      </c>
      <c r="C92" s="38" t="s">
        <v>76</v>
      </c>
      <c r="D92" s="38" t="s">
        <v>128</v>
      </c>
      <c r="E92" s="38" t="s">
        <v>35</v>
      </c>
      <c r="F92" s="36"/>
    </row>
    <row r="93" spans="1:6" s="30" customFormat="1" ht="12.75">
      <c r="A93" s="40">
        <v>41249</v>
      </c>
      <c r="B93" s="52">
        <v>15.11</v>
      </c>
      <c r="C93" s="38" t="s">
        <v>76</v>
      </c>
      <c r="D93" s="38" t="s">
        <v>128</v>
      </c>
      <c r="E93" s="38" t="s">
        <v>35</v>
      </c>
      <c r="F93" s="36"/>
    </row>
    <row r="94" spans="1:6" s="30" customFormat="1" ht="12.75">
      <c r="A94" s="40">
        <v>41249</v>
      </c>
      <c r="B94" s="52">
        <v>45</v>
      </c>
      <c r="C94" s="38" t="s">
        <v>111</v>
      </c>
      <c r="D94" s="38" t="s">
        <v>128</v>
      </c>
      <c r="E94" s="38" t="s">
        <v>35</v>
      </c>
      <c r="F94" s="36"/>
    </row>
    <row r="95" spans="1:6" s="30" customFormat="1" ht="12.75">
      <c r="A95" s="40">
        <v>41249</v>
      </c>
      <c r="B95" s="52">
        <v>55</v>
      </c>
      <c r="C95" s="38" t="s">
        <v>48</v>
      </c>
      <c r="D95" s="38" t="s">
        <v>128</v>
      </c>
      <c r="E95" s="38" t="s">
        <v>35</v>
      </c>
      <c r="F95" s="36"/>
    </row>
    <row r="96" spans="1:6" s="30" customFormat="1" ht="12.75">
      <c r="A96" s="40">
        <v>41250</v>
      </c>
      <c r="B96" s="52">
        <v>59.11</v>
      </c>
      <c r="C96" s="38" t="s">
        <v>86</v>
      </c>
      <c r="D96" s="38" t="s">
        <v>128</v>
      </c>
      <c r="E96" s="38" t="s">
        <v>35</v>
      </c>
      <c r="F96" s="36"/>
    </row>
    <row r="97" spans="1:6" s="30" customFormat="1" ht="12.75">
      <c r="A97" s="40">
        <v>41250</v>
      </c>
      <c r="B97" s="52">
        <v>30.13</v>
      </c>
      <c r="C97" s="38" t="s">
        <v>57</v>
      </c>
      <c r="D97" s="38" t="s">
        <v>128</v>
      </c>
      <c r="E97" s="38" t="s">
        <v>31</v>
      </c>
      <c r="F97" s="36"/>
    </row>
    <row r="98" spans="1:6" s="30" customFormat="1" ht="25.5">
      <c r="A98" s="40">
        <v>41254</v>
      </c>
      <c r="B98" s="52">
        <v>30</v>
      </c>
      <c r="C98" s="38" t="s">
        <v>108</v>
      </c>
      <c r="D98" s="38" t="s">
        <v>109</v>
      </c>
      <c r="E98" s="38" t="s">
        <v>31</v>
      </c>
      <c r="F98" s="36"/>
    </row>
    <row r="99" spans="1:6" s="30" customFormat="1" ht="51">
      <c r="A99" s="40">
        <v>41260</v>
      </c>
      <c r="B99" s="52">
        <f>26+476.52</f>
        <v>502.52</v>
      </c>
      <c r="C99" s="38" t="s">
        <v>129</v>
      </c>
      <c r="D99" s="38" t="s">
        <v>113</v>
      </c>
      <c r="E99" s="38" t="s">
        <v>37</v>
      </c>
      <c r="F99" s="36"/>
    </row>
    <row r="100" spans="1:6" s="30" customFormat="1" ht="25.5">
      <c r="A100" s="40">
        <v>41260</v>
      </c>
      <c r="B100" s="52">
        <v>129</v>
      </c>
      <c r="C100" s="38" t="s">
        <v>130</v>
      </c>
      <c r="D100" s="38" t="s">
        <v>136</v>
      </c>
      <c r="E100" s="38" t="s">
        <v>37</v>
      </c>
      <c r="F100" s="36"/>
    </row>
    <row r="101" spans="1:6" s="30" customFormat="1" ht="12.75">
      <c r="A101" s="40">
        <v>41260</v>
      </c>
      <c r="B101" s="52">
        <v>9</v>
      </c>
      <c r="C101" s="38" t="s">
        <v>135</v>
      </c>
      <c r="D101" s="38" t="s">
        <v>110</v>
      </c>
      <c r="E101" s="38" t="s">
        <v>37</v>
      </c>
      <c r="F101" s="36"/>
    </row>
    <row r="102" spans="1:6" s="30" customFormat="1" ht="12.75">
      <c r="A102" s="40">
        <v>41261</v>
      </c>
      <c r="B102" s="52">
        <v>10</v>
      </c>
      <c r="C102" s="38" t="s">
        <v>112</v>
      </c>
      <c r="D102" s="38" t="s">
        <v>110</v>
      </c>
      <c r="E102" s="38" t="s">
        <v>37</v>
      </c>
      <c r="F102" s="36"/>
    </row>
    <row r="103" spans="1:6" s="30" customFormat="1" ht="12.75">
      <c r="A103" s="40">
        <v>41261</v>
      </c>
      <c r="B103" s="52">
        <v>30.9</v>
      </c>
      <c r="C103" s="38" t="s">
        <v>57</v>
      </c>
      <c r="D103" s="38" t="s">
        <v>110</v>
      </c>
      <c r="E103" s="38" t="s">
        <v>37</v>
      </c>
      <c r="F103" s="36"/>
    </row>
    <row r="104" spans="1:2" ht="12.75">
      <c r="A104" s="25"/>
      <c r="B104" s="50"/>
    </row>
    <row r="105" spans="1:2" ht="12.75">
      <c r="A105" s="25"/>
      <c r="B105" s="42">
        <f>SUM(B29:B104)</f>
        <v>6296.379999999999</v>
      </c>
    </row>
    <row r="108" spans="1:3" s="6" customFormat="1" ht="42.75">
      <c r="A108" s="10" t="s">
        <v>10</v>
      </c>
      <c r="C108" s="8"/>
    </row>
    <row r="109" spans="1:28" ht="12.75">
      <c r="A109" s="18"/>
      <c r="B109" s="3" t="s">
        <v>3</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row>
    <row r="111" ht="12.75">
      <c r="B111" s="42">
        <f>B7+B16+B25+B105</f>
        <v>13108.829999999998</v>
      </c>
    </row>
    <row r="113" ht="12.75">
      <c r="B113" s="43"/>
    </row>
    <row r="114" spans="1:2" ht="12.75">
      <c r="A114" s="25"/>
      <c r="B114" s="43"/>
    </row>
    <row r="115" spans="1:2" ht="12.75">
      <c r="A115" s="25"/>
      <c r="B115" s="43"/>
    </row>
    <row r="116" ht="12.75">
      <c r="A116" s="25"/>
    </row>
  </sheetData>
  <sheetProtection/>
  <mergeCells count="2">
    <mergeCell ref="A1:C1"/>
    <mergeCell ref="C2:D2"/>
  </mergeCells>
  <printOptions gridLines="1"/>
  <pageMargins left="0.31" right="0.39" top="0.7480314960629921" bottom="0.34" header="0.31496062992125984" footer="0.31496062992125984"/>
  <pageSetup horizontalDpi="600" verticalDpi="600" orientation="landscape" paperSize="9" scale="75"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C3" sqref="C3:D3"/>
    </sheetView>
  </sheetViews>
  <sheetFormatPr defaultColWidth="9.140625" defaultRowHeight="12.75"/>
  <cols>
    <col min="1" max="1" width="23.8515625" style="2" customWidth="1"/>
    <col min="2" max="2" width="23.140625" style="2" customWidth="1"/>
    <col min="3" max="3" width="27.421875" style="2" customWidth="1"/>
    <col min="4" max="4" width="27.140625" style="2" customWidth="1"/>
    <col min="5" max="5" width="28.140625" style="2" customWidth="1"/>
  </cols>
  <sheetData>
    <row r="1" s="23" customFormat="1" ht="20.25">
      <c r="A1" s="23" t="s">
        <v>114</v>
      </c>
    </row>
    <row r="2" spans="1:3" s="1" customFormat="1" ht="36" customHeight="1">
      <c r="A2" s="57" t="s">
        <v>29</v>
      </c>
      <c r="B2" s="58"/>
      <c r="C2" s="58"/>
    </row>
    <row r="3" spans="1:4" s="11" customFormat="1" ht="35.25" customHeight="1">
      <c r="A3" s="24" t="s">
        <v>28</v>
      </c>
      <c r="B3" s="3"/>
      <c r="C3" s="59" t="s">
        <v>30</v>
      </c>
      <c r="D3" s="60"/>
    </row>
    <row r="4" spans="1:2" s="5" customFormat="1" ht="35.25" customHeight="1">
      <c r="A4" s="5" t="s">
        <v>11</v>
      </c>
      <c r="B4" s="5" t="s">
        <v>1</v>
      </c>
    </row>
    <row r="5" spans="1:5" s="7" customFormat="1" ht="25.5" customHeight="1">
      <c r="A5" s="7" t="s">
        <v>2</v>
      </c>
      <c r="B5" s="7" t="s">
        <v>3</v>
      </c>
      <c r="C5" s="7" t="s">
        <v>12</v>
      </c>
      <c r="D5" s="7" t="s">
        <v>13</v>
      </c>
      <c r="E5" s="7" t="s">
        <v>6</v>
      </c>
    </row>
    <row r="16" ht="11.25" customHeight="1"/>
    <row r="17" ht="12.75" hidden="1"/>
    <row r="18" spans="1:5" s="12" customFormat="1" ht="29.25" customHeight="1">
      <c r="A18" s="4" t="s">
        <v>11</v>
      </c>
      <c r="B18" s="4" t="s">
        <v>7</v>
      </c>
      <c r="C18" s="4"/>
      <c r="D18" s="4"/>
      <c r="E18" s="4"/>
    </row>
    <row r="19" spans="1:5" ht="22.5" customHeight="1">
      <c r="A19" s="7" t="s">
        <v>2</v>
      </c>
      <c r="B19" s="7" t="s">
        <v>3</v>
      </c>
      <c r="C19" s="7"/>
      <c r="D19" s="7"/>
      <c r="E19" s="7"/>
    </row>
    <row r="20" spans="1:2" ht="12.75">
      <c r="A20" s="26"/>
      <c r="B20" s="29"/>
    </row>
    <row r="24" ht="12.75">
      <c r="B24" s="27">
        <f>SUM(B20:B23)</f>
        <v>0</v>
      </c>
    </row>
    <row r="26" spans="1:3" s="6" customFormat="1" ht="48" customHeight="1">
      <c r="A26" s="13" t="s">
        <v>14</v>
      </c>
      <c r="B26" s="9" t="s">
        <v>3</v>
      </c>
      <c r="C26" s="8"/>
    </row>
    <row r="28" ht="12.75">
      <c r="B28" s="28">
        <f>B24</f>
        <v>0</v>
      </c>
    </row>
  </sheetData>
  <sheetProtection/>
  <mergeCells count="2">
    <mergeCell ref="A2:C2"/>
    <mergeCell ref="C3:D3"/>
  </mergeCells>
  <printOptions/>
  <pageMargins left="0.7" right="0.7" top="0.75" bottom="0.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
      <selection activeCell="B26" sqref="B26"/>
    </sheetView>
  </sheetViews>
  <sheetFormatPr defaultColWidth="9.140625" defaultRowHeight="12.75"/>
  <cols>
    <col min="1" max="1" width="23.8515625" style="2" customWidth="1"/>
    <col min="2" max="2" width="23.140625" style="2" customWidth="1"/>
    <col min="3" max="3" width="61.421875" style="2" customWidth="1"/>
    <col min="4" max="4" width="28.140625" style="2" customWidth="1"/>
  </cols>
  <sheetData>
    <row r="1" spans="1:4" ht="39.75" customHeight="1">
      <c r="A1" s="57" t="s">
        <v>29</v>
      </c>
      <c r="B1" s="58"/>
      <c r="C1" s="58"/>
      <c r="D1" s="7"/>
    </row>
    <row r="2" spans="1:4" ht="29.25" customHeight="1">
      <c r="A2" s="24" t="s">
        <v>28</v>
      </c>
      <c r="B2" s="3"/>
      <c r="C2" s="59" t="s">
        <v>30</v>
      </c>
      <c r="D2" s="60"/>
    </row>
    <row r="3" spans="1:4" ht="39.75" customHeight="1">
      <c r="A3" s="4" t="s">
        <v>15</v>
      </c>
      <c r="B3" s="4" t="s">
        <v>1</v>
      </c>
      <c r="C3" s="4"/>
      <c r="D3" s="4"/>
    </row>
    <row r="4" spans="1:4" ht="21.75" customHeight="1">
      <c r="A4" s="3" t="s">
        <v>2</v>
      </c>
      <c r="B4" s="3" t="s">
        <v>3</v>
      </c>
      <c r="C4" s="3" t="s">
        <v>16</v>
      </c>
      <c r="D4" s="3" t="s">
        <v>17</v>
      </c>
    </row>
    <row r="5" spans="1:4" s="32" customFormat="1" ht="12.75">
      <c r="A5" s="37">
        <v>41109</v>
      </c>
      <c r="B5" s="52">
        <v>267.76</v>
      </c>
      <c r="C5" s="38" t="s">
        <v>115</v>
      </c>
      <c r="D5" s="38" t="s">
        <v>116</v>
      </c>
    </row>
    <row r="6" spans="1:4" s="32" customFormat="1" ht="25.5">
      <c r="A6" s="37">
        <v>41121</v>
      </c>
      <c r="B6" s="52">
        <v>26.5</v>
      </c>
      <c r="C6" s="38" t="s">
        <v>120</v>
      </c>
      <c r="D6" s="38" t="s">
        <v>35</v>
      </c>
    </row>
    <row r="7" spans="1:4" s="32" customFormat="1" ht="12.75">
      <c r="A7" s="37">
        <v>41121</v>
      </c>
      <c r="B7" s="52">
        <v>15</v>
      </c>
      <c r="C7" s="38" t="s">
        <v>43</v>
      </c>
      <c r="D7" s="38" t="s">
        <v>35</v>
      </c>
    </row>
    <row r="8" spans="1:4" s="32" customFormat="1" ht="12.75">
      <c r="A8" s="37">
        <v>41129</v>
      </c>
      <c r="B8" s="52">
        <v>1.9</v>
      </c>
      <c r="C8" s="38" t="s">
        <v>44</v>
      </c>
      <c r="D8" s="38" t="s">
        <v>35</v>
      </c>
    </row>
    <row r="9" spans="1:4" s="32" customFormat="1" ht="12.75">
      <c r="A9" s="37">
        <v>41122</v>
      </c>
      <c r="B9" s="52">
        <v>19</v>
      </c>
      <c r="C9" s="38" t="s">
        <v>40</v>
      </c>
      <c r="D9" s="38" t="s">
        <v>35</v>
      </c>
    </row>
    <row r="10" spans="1:4" s="32" customFormat="1" ht="25.5">
      <c r="A10" s="37">
        <v>41123</v>
      </c>
      <c r="B10" s="52">
        <v>31.5</v>
      </c>
      <c r="C10" s="38" t="s">
        <v>41</v>
      </c>
      <c r="D10" s="38" t="s">
        <v>35</v>
      </c>
    </row>
    <row r="11" spans="1:4" s="32" customFormat="1" ht="25.5">
      <c r="A11" s="37">
        <v>41124</v>
      </c>
      <c r="B11" s="52">
        <v>31.5</v>
      </c>
      <c r="C11" s="38" t="s">
        <v>42</v>
      </c>
      <c r="D11" s="38" t="s">
        <v>31</v>
      </c>
    </row>
    <row r="12" spans="1:4" s="32" customFormat="1" ht="12.75">
      <c r="A12" s="37"/>
      <c r="B12" s="48"/>
      <c r="C12" s="38"/>
      <c r="D12" s="38"/>
    </row>
    <row r="13" ht="12.75">
      <c r="B13" s="51">
        <f>SUM(B5:B12)</f>
        <v>393.15999999999997</v>
      </c>
    </row>
    <row r="15" spans="1:4" ht="33" customHeight="1">
      <c r="A15" s="4" t="s">
        <v>15</v>
      </c>
      <c r="B15" s="4" t="s">
        <v>7</v>
      </c>
      <c r="C15" s="4"/>
      <c r="D15" s="4"/>
    </row>
    <row r="16" spans="1:4" ht="15" customHeight="1">
      <c r="A16" s="3" t="s">
        <v>2</v>
      </c>
      <c r="B16" s="3" t="s">
        <v>3</v>
      </c>
      <c r="C16" s="3"/>
      <c r="D16" s="3"/>
    </row>
    <row r="17" spans="1:4" s="33" customFormat="1" ht="12.75">
      <c r="A17" s="40">
        <v>41200</v>
      </c>
      <c r="B17" s="52">
        <v>17</v>
      </c>
      <c r="C17" s="38" t="s">
        <v>53</v>
      </c>
      <c r="D17" s="39" t="s">
        <v>35</v>
      </c>
    </row>
    <row r="18" spans="1:4" s="33" customFormat="1" ht="25.5">
      <c r="A18" s="40">
        <v>41215</v>
      </c>
      <c r="B18" s="52">
        <v>33.1</v>
      </c>
      <c r="C18" s="39" t="s">
        <v>54</v>
      </c>
      <c r="D18" s="39" t="s">
        <v>37</v>
      </c>
    </row>
    <row r="19" spans="1:4" s="33" customFormat="1" ht="25.5">
      <c r="A19" s="40">
        <v>41216</v>
      </c>
      <c r="B19" s="52">
        <v>36.5</v>
      </c>
      <c r="C19" s="39" t="s">
        <v>55</v>
      </c>
      <c r="D19" s="39" t="s">
        <v>37</v>
      </c>
    </row>
    <row r="20" spans="1:4" s="33" customFormat="1" ht="12.75">
      <c r="A20" s="40"/>
      <c r="B20" s="48"/>
      <c r="C20" s="39"/>
      <c r="D20" s="39"/>
    </row>
    <row r="21" spans="1:2" ht="12.75">
      <c r="A21" s="25"/>
      <c r="B21" s="42">
        <f>SUM(B17:B20)</f>
        <v>86.6</v>
      </c>
    </row>
    <row r="22" ht="12.75">
      <c r="A22" s="25"/>
    </row>
    <row r="23" spans="1:4" ht="42.75">
      <c r="A23" s="10" t="s">
        <v>18</v>
      </c>
      <c r="B23" s="9" t="s">
        <v>3</v>
      </c>
      <c r="C23" s="8"/>
      <c r="D23" s="6"/>
    </row>
    <row r="25" ht="12.75">
      <c r="B25" s="42">
        <f>B13+B21</f>
        <v>479.76</v>
      </c>
    </row>
  </sheetData>
  <sheetProtection/>
  <mergeCells count="2">
    <mergeCell ref="A1:C1"/>
    <mergeCell ref="C2:D2"/>
  </mergeCells>
  <printOptions gridLines="1"/>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E20"/>
  <sheetViews>
    <sheetView zoomScalePageLayoutView="0" workbookViewId="0" topLeftCell="A1">
      <selection activeCell="A38" sqref="A38"/>
    </sheetView>
  </sheetViews>
  <sheetFormatPr defaultColWidth="9.140625" defaultRowHeight="12.75"/>
  <cols>
    <col min="1" max="1" width="23.8515625" style="2" customWidth="1"/>
    <col min="2" max="2" width="23.140625" style="2" customWidth="1"/>
    <col min="3" max="3" width="27.421875" style="2" customWidth="1"/>
    <col min="4" max="4" width="27.140625" style="2" customWidth="1"/>
    <col min="5" max="5" width="28.140625" style="2" customWidth="1"/>
  </cols>
  <sheetData>
    <row r="1" spans="1:5" ht="34.5" customHeight="1">
      <c r="A1" s="57" t="s">
        <v>29</v>
      </c>
      <c r="B1" s="58"/>
      <c r="C1" s="58"/>
      <c r="D1" s="7"/>
      <c r="E1" s="7"/>
    </row>
    <row r="2" spans="1:5" ht="30" customHeight="1">
      <c r="A2" s="44" t="s">
        <v>28</v>
      </c>
      <c r="B2" s="3"/>
      <c r="C2" s="59" t="s">
        <v>30</v>
      </c>
      <c r="D2" s="60"/>
      <c r="E2" s="3"/>
    </row>
    <row r="3" spans="1:5" ht="27" customHeight="1">
      <c r="A3" s="4" t="s">
        <v>19</v>
      </c>
      <c r="B3" s="17"/>
      <c r="C3" s="17"/>
      <c r="D3" s="17"/>
      <c r="E3" s="17"/>
    </row>
    <row r="4" spans="1:5" s="14" customFormat="1" ht="50.25" customHeight="1">
      <c r="A4" s="21" t="s">
        <v>20</v>
      </c>
      <c r="B4" s="22"/>
      <c r="C4" s="22"/>
      <c r="D4" s="22"/>
      <c r="E4" s="22"/>
    </row>
    <row r="5" spans="1:5" ht="20.25" customHeight="1">
      <c r="A5" s="5" t="s">
        <v>21</v>
      </c>
      <c r="B5" s="5"/>
      <c r="C5" s="5"/>
      <c r="D5" s="5"/>
      <c r="E5" s="5"/>
    </row>
    <row r="6" spans="1:5" ht="19.5" customHeight="1">
      <c r="A6" s="3" t="s">
        <v>2</v>
      </c>
      <c r="B6" s="3" t="s">
        <v>22</v>
      </c>
      <c r="C6" s="3" t="s">
        <v>23</v>
      </c>
      <c r="D6" s="3" t="s">
        <v>24</v>
      </c>
      <c r="E6" s="3"/>
    </row>
    <row r="7" ht="12.75">
      <c r="A7" s="35"/>
    </row>
    <row r="12" spans="1:5" s="16" customFormat="1" ht="27" customHeight="1">
      <c r="A12" s="15" t="s">
        <v>25</v>
      </c>
      <c r="B12" s="15"/>
      <c r="C12" s="15"/>
      <c r="D12" s="15"/>
      <c r="E12" s="15"/>
    </row>
    <row r="13" spans="1:5" ht="12.75">
      <c r="A13" s="3" t="s">
        <v>2</v>
      </c>
      <c r="B13" s="3" t="s">
        <v>22</v>
      </c>
      <c r="C13" s="3" t="s">
        <v>26</v>
      </c>
      <c r="D13" s="3" t="s">
        <v>27</v>
      </c>
      <c r="E13" s="3"/>
    </row>
    <row r="20" spans="1:5" ht="12.75">
      <c r="A20" s="1"/>
      <c r="B20" s="1"/>
      <c r="C20" s="1"/>
      <c r="D20" s="1"/>
      <c r="E20" s="1"/>
    </row>
  </sheetData>
  <sheetProtection/>
  <mergeCells count="2">
    <mergeCell ref="A1:C1"/>
    <mergeCell ref="C2:D2"/>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mortensenm</dc:creator>
  <cp:keywords/>
  <dc:description/>
  <cp:lastModifiedBy>Matt Allen</cp:lastModifiedBy>
  <cp:lastPrinted>2013-01-23T03:32:51Z</cp:lastPrinted>
  <dcterms:created xsi:type="dcterms:W3CDTF">2010-10-17T20:59:02Z</dcterms:created>
  <dcterms:modified xsi:type="dcterms:W3CDTF">2015-07-21T04:02:09Z</dcterms:modified>
  <cp:category/>
  <cp:version/>
  <cp:contentType/>
  <cp:contentStatus/>
</cp:coreProperties>
</file>